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Munka1" sheetId="3" r:id="rId1"/>
  </sheets>
  <definedNames>
    <definedName name="_xlnm.Print_Area" localSheetId="0">Munka1!$A$1:$D$67</definedName>
  </definedNames>
  <calcPr calcId="145621"/>
</workbook>
</file>

<file path=xl/calcChain.xml><?xml version="1.0" encoding="utf-8"?>
<calcChain xmlns="http://schemas.openxmlformats.org/spreadsheetml/2006/main">
  <c r="D60" i="3" l="1"/>
  <c r="D55" i="3"/>
  <c r="D47" i="3"/>
  <c r="D44" i="3"/>
  <c r="D40" i="3"/>
  <c r="D37" i="3"/>
  <c r="D34" i="3"/>
  <c r="D32" i="3"/>
  <c r="D27" i="3"/>
  <c r="D18" i="3"/>
  <c r="D16" i="3"/>
  <c r="C15" i="3"/>
  <c r="D13" i="3"/>
  <c r="D4" i="3"/>
  <c r="D26" i="3" l="1"/>
  <c r="D52" i="3"/>
  <c r="D63" i="3" l="1"/>
  <c r="D66" i="3" l="1"/>
</calcChain>
</file>

<file path=xl/sharedStrings.xml><?xml version="1.0" encoding="utf-8"?>
<sst xmlns="http://schemas.openxmlformats.org/spreadsheetml/2006/main" count="75" uniqueCount="72">
  <si>
    <t>összeg</t>
  </si>
  <si>
    <t>Óvodapedagógusok elismert létszáma
2.sz. mell. II.1. (1) 1</t>
  </si>
  <si>
    <t xml:space="preserve">Pedagógus szakképzettséggel nem rendelkező, óvodaped. nevelő munk. segítők száma a Köznev. tv 2. mell. szerint
2.sz. mell. II.1. (2) 1
</t>
  </si>
  <si>
    <t xml:space="preserve">Pedagógus szakképzettséggel rendelkező, óvodaped. nevelő munk. segítők száma a Köznev. tv 2. mell. szerint
2.sz. mell. II.1. (3) 1
</t>
  </si>
  <si>
    <t>Óvodapedagógusok elismert létszáma
2. sz. mell. II.1. (1) 2</t>
  </si>
  <si>
    <t xml:space="preserve">Pedagógus szakképzettséggel nem rendelkező, óvodaped. nevelő munk. segítők száma a Köznev. tv 2. mell. szerint
2.sz. mell. II.1. (2) 2
</t>
  </si>
  <si>
    <t xml:space="preserve">Pedagógus szakképzettséggel rendelkező, óvodaped. nevelő munk. segítők száma a Köznev. tv 2. mell. szerint
2.sz. mell. II.1. (3) 2
</t>
  </si>
  <si>
    <t>Óvodapedagógusok elismert létszáma (pótlólagos összeg)
2.sz. mell. II.1. (4) 2</t>
  </si>
  <si>
    <t xml:space="preserve">Pedagógus szakképzettséggel rendelkező, óvodaped. nevelő munk. Segítők pótlólagos támogatása
2.sz. mell. II.1. (5) 2
</t>
  </si>
  <si>
    <t>II.2. Óvodaműködtetési támogatás</t>
  </si>
  <si>
    <t>Gyermekek nevelése a napi 8 órát eléri v. meghaladja
2.sz. mell. II.2. (8) 1</t>
  </si>
  <si>
    <t>Gyermekek nevelése a napi 8 órát eléri v. meghaladja
2.sz. mell. II.2. (8) 2</t>
  </si>
  <si>
    <t>Alapfok. végz. ped. II. kat. óvodaped. kieg. tám. 
2.sz.mell.II.5. a (1)</t>
  </si>
  <si>
    <t>Alapfok. végz. mesterped. kat. óvodaped. kieg. tám. 
2.sz.mell.II.5. a (2)</t>
  </si>
  <si>
    <t>mesterfok. végz. ped. II. kat. óvodaped. kieg. tám. 
2.sz.mell.II.5. a (3)</t>
  </si>
  <si>
    <t>mesterfok. végz. mesterped. kat. óvodaped. kieg. tám. 
2.sz.mell.II.5. a (4)</t>
  </si>
  <si>
    <t>A települési önkormányzatok egyes köznevelési feladatainak támogatása
II. MINDÖSSZESEN:</t>
  </si>
  <si>
    <t>III.3. Egyes szociális és gyermekjóléti feladatok támogatása</t>
  </si>
  <si>
    <t>Család-és gyermekjóléti szolgálat 2.sz.mell.III.3. a</t>
  </si>
  <si>
    <t>Család-és gyermekjóléti központ
2.sz.mell.III.3. b</t>
  </si>
  <si>
    <t>Szociális étkeztetés
2.sz.mell.III.3.c (1)</t>
  </si>
  <si>
    <t>Házi segítségnyújtás
 2.sz.mell.III.3.d (1)</t>
  </si>
  <si>
    <t>III.3.f Időskorúak nappali intézményi ellátása</t>
  </si>
  <si>
    <t>Időskorúak nappali intézményi ellátása
2.sz.mell.III.3.f (1)</t>
  </si>
  <si>
    <t xml:space="preserve">III.3.g Fogyatékos és demens személyek nappali intézményi ellátása </t>
  </si>
  <si>
    <t>Fogyatékos személyek nappali intézményi ellátása
2.sz.mell.III.3.g (1)</t>
  </si>
  <si>
    <t xml:space="preserve">Foglalkoztatási támogatásban részesülő fogyatékos nappali intézményben ellátottak száma
2.sz.mell.III.3.g (3) </t>
  </si>
  <si>
    <t>III.3.h Pszichiátriai és szenvedélybetegek
nappali intézményi ellátása</t>
  </si>
  <si>
    <t>Pszichiátriai betegek
nappali intézményi ellátása
2.sz.mell.III.3.h (1)</t>
  </si>
  <si>
    <t xml:space="preserve">Foglalkoztatási támogatásban részesülő, nappali intézményben ellátott pszichiátriai betegek száma
2.sz.mell.III.3.h (3) </t>
  </si>
  <si>
    <t>III.3.j Gyermekek napközbeni ellátása</t>
  </si>
  <si>
    <t xml:space="preserve">Bölcsődei ellátás - nem fogyatékos, nem hátrányos helyzetű gyermek
2.sz.mell.III.3.ja (1)  
</t>
  </si>
  <si>
    <t xml:space="preserve">Bölcsődei ellátás - nem fogyatékos hátrányos helyzetű gyermek
2.sz.mell.III.3.ja (2)  
</t>
  </si>
  <si>
    <t xml:space="preserve">Bölcsődei ellátás fogyatékos gyermek
2.sz.mell.III.3.ja (4)  
</t>
  </si>
  <si>
    <t>A finanszírozás szempontjából elismert szakmai
dolgozók bértámogatása 2.sz.mell.III.4.a</t>
  </si>
  <si>
    <t>III.5. Gyermekétkeztetés támogatása</t>
  </si>
  <si>
    <t>A finanszírozás szempontjából elismert
dolgozók bértámogatása 2.sz.mell.III.5.a</t>
  </si>
  <si>
    <t>A települési önkormányzatok szociális, gyermekjóléti és gyermekétkeztetési feladatainak támogatása
III. MINDÖSSZESEN:</t>
  </si>
  <si>
    <t>9. melléklet szerint az önkormányzatokat megillető támogatás</t>
  </si>
  <si>
    <t>Támogató szolgáltatás</t>
  </si>
  <si>
    <t>Alaptámogatás
IX.1.a</t>
  </si>
  <si>
    <t>Teljesítménytámogatás
IX.1.b</t>
  </si>
  <si>
    <t>Támogató szolgáltatások, közösségi ellátások, utcai szociális munka és a Biztos Kezdet Gyerekház működésének támogatása
IX. MINDÖSSZESEN:</t>
  </si>
  <si>
    <t xml:space="preserve">2. melléklet IV. A települési önk.
kulturális feladatainak támogatása 
1. g) Fővárosi kerületi önk. közműv. fel. Tám. </t>
  </si>
  <si>
    <t>2. melléklet IV. A települési önk.
kulturális feladatainak támogatása 
2. c) Zeneművészeti szervezetek támogat.</t>
  </si>
  <si>
    <t>2.sz.mell.II.4. A köznevelési intézmények működtetéséhez kapcs. tám.</t>
  </si>
  <si>
    <t>Intézmény-üzemeltetési támogatás 2.sz.mell.III.4.b</t>
  </si>
  <si>
    <t>Az intézményi gyermekétkeztetés üzemeltetési támogatása 2.sz.mell.III.5.b</t>
  </si>
  <si>
    <t>Kulturális feladatok összesen:</t>
  </si>
  <si>
    <t>B112</t>
  </si>
  <si>
    <t>B113</t>
  </si>
  <si>
    <t>B114</t>
  </si>
  <si>
    <t>B21</t>
  </si>
  <si>
    <t>3. melléklet helyi önk.kieg.tám.
IV. egyedi önk.tám. a) pont
Békásmegyeri vásárcsarnok rekonstrukciója</t>
  </si>
  <si>
    <t>Heltai piac
Váradi utca
sportcélú beruházás
Árpád Gimnázium</t>
  </si>
  <si>
    <t>Alapfok. végz. ped. II. kat. óvodaped. kieg. tám.  akik a minősítést 2015-ben szerezték meg
2.sz.mell.II.5. b (1)</t>
  </si>
  <si>
    <t>Alapfok. végz. mesterped. kat. óvodaped. kieg. tám.  akik a minősítést 2015-ben szerezték meg
2.sz.mell.II.5. b (2)</t>
  </si>
  <si>
    <t>mesterfok. végz. mesterped. kat. óvodaped. kieg. tám.  Akik a minősítést 2015-ben szerezték meg
2.sz.mell.II.5. b (4)</t>
  </si>
  <si>
    <t>II.4. A köznevelési intézmények működtetéséhez kapcsolódó támogatás</t>
  </si>
  <si>
    <t>II.5. Kiegészítő támogatás az óvodapedagógusok minősítéséből adódó többletkiadásokhoz</t>
  </si>
  <si>
    <t>I.6. A 2015. évről áthúzódó bérkompenzáció támogatása</t>
  </si>
  <si>
    <t>A rászoruló gyermekek intézményen kívüli szünidei étkeztetésének támogatása 2.sz.mell.III.5.c</t>
  </si>
  <si>
    <t>Kiegészítő támogatás a bölcsődében foglalkoztatott, felsőfokú végzettségű kisgyermeknevelők béréhez
2.sz.mell.III.7.</t>
  </si>
  <si>
    <t>Budapest, 2016-01-21</t>
  </si>
  <si>
    <t>III.4. A települési önk. által bizt. egyes szoc. Szak. ellát.,
valamint a gyermekek átmeneti gond. kapcs. feladatok tám.</t>
  </si>
  <si>
    <t>II.1. Óvodapedagógusok és az óvodapedagógusok
nevelő munkáját közvetlenül segítők bértámogatása</t>
  </si>
  <si>
    <t>B111</t>
  </si>
  <si>
    <t>Mindösszesen:</t>
  </si>
  <si>
    <t>megnevezés</t>
  </si>
  <si>
    <t>mutató</t>
  </si>
  <si>
    <t>normatíva</t>
  </si>
  <si>
    <t>Óbuda-Békásmegyer Önkormányzat 2016. évi központi feladattámogatása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</si>
</sst>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 applyFill="1" applyAlignment="1">
      <alignment wrapText="1"/>
    </xf>
    <xf numFmtId="0" fontId="6" fillId="0" borderId="0" xfId="0" applyFont="1"/>
    <xf numFmtId="164" fontId="0" fillId="0" borderId="0" xfId="0" applyNumberFormat="1"/>
    <xf numFmtId="164" fontId="7" fillId="0" borderId="0" xfId="1" applyNumberFormat="1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/>
    <xf numFmtId="0" fontId="8" fillId="0" borderId="2" xfId="0" applyFont="1" applyFill="1" applyBorder="1"/>
    <xf numFmtId="0" fontId="9" fillId="0" borderId="2" xfId="0" applyFont="1" applyFill="1" applyBorder="1"/>
    <xf numFmtId="164" fontId="8" fillId="0" borderId="3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vertical="center" wrapText="1"/>
    </xf>
    <xf numFmtId="164" fontId="9" fillId="0" borderId="2" xfId="1" applyNumberFormat="1" applyFont="1" applyFill="1" applyBorder="1" applyAlignment="1">
      <alignment horizontal="center" wrapText="1"/>
    </xf>
    <xf numFmtId="164" fontId="9" fillId="0" borderId="2" xfId="1" applyNumberFormat="1" applyFont="1" applyFill="1" applyBorder="1"/>
    <xf numFmtId="164" fontId="9" fillId="0" borderId="3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1" xfId="0" applyFont="1" applyFill="1" applyBorder="1"/>
    <xf numFmtId="0" fontId="9" fillId="0" borderId="2" xfId="0" applyFont="1" applyFill="1" applyBorder="1" applyAlignment="1">
      <alignment wrapText="1"/>
    </xf>
    <xf numFmtId="164" fontId="12" fillId="0" borderId="3" xfId="1" applyNumberFormat="1" applyFont="1" applyFill="1" applyBorder="1" applyAlignment="1">
      <alignment horizontal="center"/>
    </xf>
    <xf numFmtId="164" fontId="9" fillId="0" borderId="4" xfId="1" applyNumberFormat="1" applyFont="1" applyFill="1" applyBorder="1" applyAlignment="1">
      <alignment vertical="center" wrapText="1"/>
    </xf>
    <xf numFmtId="0" fontId="0" fillId="0" borderId="5" xfId="0" applyBorder="1" applyAlignment="1">
      <alignment wrapText="1"/>
    </xf>
    <xf numFmtId="0" fontId="8" fillId="0" borderId="1" xfId="0" applyFont="1" applyFill="1" applyBorder="1" applyAlignment="1">
      <alignment horizontal="left" wrapText="1" indent="2"/>
    </xf>
    <xf numFmtId="0" fontId="9" fillId="0" borderId="1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164" fontId="9" fillId="0" borderId="9" xfId="1" applyNumberFormat="1" applyFont="1" applyFill="1" applyBorder="1" applyAlignment="1">
      <alignment vertical="center"/>
    </xf>
    <xf numFmtId="164" fontId="9" fillId="0" borderId="10" xfId="1" applyNumberFormat="1" applyFont="1" applyFill="1" applyBorder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center" vertical="center"/>
    </xf>
    <xf numFmtId="164" fontId="11" fillId="2" borderId="11" xfId="1" applyNumberFormat="1" applyFont="1" applyFill="1" applyBorder="1" applyAlignment="1">
      <alignment horizontal="center"/>
    </xf>
    <xf numFmtId="164" fontId="9" fillId="0" borderId="12" xfId="1" applyNumberFormat="1" applyFont="1" applyFill="1" applyBorder="1" applyAlignment="1">
      <alignment vertical="center"/>
    </xf>
    <xf numFmtId="164" fontId="9" fillId="0" borderId="13" xfId="1" applyNumberFormat="1" applyFont="1" applyFill="1" applyBorder="1" applyAlignment="1">
      <alignment wrapText="1"/>
    </xf>
    <xf numFmtId="164" fontId="9" fillId="0" borderId="13" xfId="1" applyNumberFormat="1" applyFont="1" applyFill="1" applyBorder="1" applyAlignment="1">
      <alignment vertical="center"/>
    </xf>
    <xf numFmtId="164" fontId="9" fillId="0" borderId="14" xfId="1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wrapText="1"/>
    </xf>
    <xf numFmtId="0" fontId="8" fillId="0" borderId="16" xfId="0" applyFont="1" applyFill="1" applyBorder="1"/>
    <xf numFmtId="164" fontId="9" fillId="0" borderId="17" xfId="1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vertical="center" wrapText="1"/>
    </xf>
    <xf numFmtId="0" fontId="8" fillId="0" borderId="13" xfId="0" applyFont="1" applyFill="1" applyBorder="1"/>
    <xf numFmtId="164" fontId="11" fillId="0" borderId="14" xfId="1" applyNumberFormat="1" applyFont="1" applyFill="1" applyBorder="1" applyAlignment="1">
      <alignment horizontal="center"/>
    </xf>
    <xf numFmtId="0" fontId="8" fillId="0" borderId="7" xfId="0" applyFont="1" applyFill="1" applyBorder="1"/>
    <xf numFmtId="164" fontId="8" fillId="0" borderId="7" xfId="1" applyNumberFormat="1" applyFont="1" applyFill="1" applyBorder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99FFCC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zoomScaleNormal="100" workbookViewId="0">
      <selection sqref="A1:D1"/>
    </sheetView>
  </sheetViews>
  <sheetFormatPr defaultRowHeight="15.75" x14ac:dyDescent="0.25"/>
  <cols>
    <col min="1" max="1" width="53.140625" style="9" customWidth="1"/>
    <col min="2" max="2" width="16.5703125" style="8" customWidth="1"/>
    <col min="3" max="3" width="22.28515625" style="8" customWidth="1"/>
    <col min="4" max="4" width="27.140625" style="7" customWidth="1"/>
    <col min="5" max="5" width="10" bestFit="1" customWidth="1"/>
    <col min="6" max="6" width="17.140625" customWidth="1"/>
  </cols>
  <sheetData>
    <row r="1" spans="1:6" ht="27" customHeight="1" thickBot="1" x14ac:dyDescent="0.3">
      <c r="A1" s="27" t="s">
        <v>71</v>
      </c>
      <c r="B1" s="28"/>
      <c r="C1" s="28"/>
      <c r="D1" s="29"/>
    </row>
    <row r="2" spans="1:6" thickBot="1" x14ac:dyDescent="0.3">
      <c r="A2" s="34" t="s">
        <v>68</v>
      </c>
      <c r="B2" s="35" t="s">
        <v>69</v>
      </c>
      <c r="C2" s="36" t="s">
        <v>70</v>
      </c>
      <c r="D2" s="37" t="s">
        <v>0</v>
      </c>
    </row>
    <row r="3" spans="1:6" ht="15" x14ac:dyDescent="0.25">
      <c r="A3" s="30" t="s">
        <v>60</v>
      </c>
      <c r="B3" s="31"/>
      <c r="C3" s="32"/>
      <c r="D3" s="33">
        <v>6485636</v>
      </c>
      <c r="E3" t="s">
        <v>66</v>
      </c>
    </row>
    <row r="4" spans="1:6" s="2" customFormat="1" ht="60" x14ac:dyDescent="0.25">
      <c r="A4" s="14" t="s">
        <v>65</v>
      </c>
      <c r="B4" s="15"/>
      <c r="C4" s="16"/>
      <c r="D4" s="17">
        <f t="shared" ref="D4" si="0">SUM(D5:D12)</f>
        <v>1959181900</v>
      </c>
    </row>
    <row r="5" spans="1:6" ht="29.25" x14ac:dyDescent="0.25">
      <c r="A5" s="25" t="s">
        <v>1</v>
      </c>
      <c r="B5" s="10">
        <v>347.3</v>
      </c>
      <c r="C5" s="10">
        <v>2872000</v>
      </c>
      <c r="D5" s="12">
        <v>997445600</v>
      </c>
      <c r="F5" s="6"/>
    </row>
    <row r="6" spans="1:6" ht="98.25" customHeight="1" x14ac:dyDescent="0.25">
      <c r="A6" s="25" t="s">
        <v>2</v>
      </c>
      <c r="B6" s="10">
        <v>236</v>
      </c>
      <c r="C6" s="10">
        <v>1200000</v>
      </c>
      <c r="D6" s="12">
        <v>283200000</v>
      </c>
      <c r="F6" s="6"/>
    </row>
    <row r="7" spans="1:6" ht="72" x14ac:dyDescent="0.25">
      <c r="A7" s="25" t="s">
        <v>3</v>
      </c>
      <c r="B7" s="10">
        <v>6</v>
      </c>
      <c r="C7" s="10">
        <v>2872000</v>
      </c>
      <c r="D7" s="12">
        <v>17232000</v>
      </c>
      <c r="F7" s="6"/>
    </row>
    <row r="8" spans="1:6" ht="66.75" customHeight="1" x14ac:dyDescent="0.25">
      <c r="A8" s="25" t="s">
        <v>4</v>
      </c>
      <c r="B8" s="10">
        <v>347.3</v>
      </c>
      <c r="C8" s="10">
        <v>1436000</v>
      </c>
      <c r="D8" s="12">
        <v>498722800</v>
      </c>
      <c r="F8" s="6"/>
    </row>
    <row r="9" spans="1:6" ht="72" x14ac:dyDescent="0.25">
      <c r="A9" s="25" t="s">
        <v>5</v>
      </c>
      <c r="B9" s="10">
        <v>236</v>
      </c>
      <c r="C9" s="10">
        <v>600000</v>
      </c>
      <c r="D9" s="12">
        <v>141600000</v>
      </c>
      <c r="F9" s="6"/>
    </row>
    <row r="10" spans="1:6" ht="72" x14ac:dyDescent="0.25">
      <c r="A10" s="25" t="s">
        <v>6</v>
      </c>
      <c r="B10" s="10">
        <v>6</v>
      </c>
      <c r="C10" s="10">
        <v>1436000</v>
      </c>
      <c r="D10" s="12">
        <v>8616000</v>
      </c>
      <c r="F10" s="6"/>
    </row>
    <row r="11" spans="1:6" ht="43.5" x14ac:dyDescent="0.25">
      <c r="A11" s="25" t="s">
        <v>7</v>
      </c>
      <c r="B11" s="10">
        <v>347.3</v>
      </c>
      <c r="C11" s="10">
        <v>35000</v>
      </c>
      <c r="D11" s="12">
        <v>12155500</v>
      </c>
      <c r="F11" s="6"/>
    </row>
    <row r="12" spans="1:6" ht="90" customHeight="1" x14ac:dyDescent="0.25">
      <c r="A12" s="25" t="s">
        <v>8</v>
      </c>
      <c r="B12" s="10">
        <v>6</v>
      </c>
      <c r="C12" s="10">
        <v>35000</v>
      </c>
      <c r="D12" s="12">
        <v>210000</v>
      </c>
      <c r="F12" s="6"/>
    </row>
    <row r="13" spans="1:6" s="2" customFormat="1" x14ac:dyDescent="0.25">
      <c r="A13" s="13" t="s">
        <v>9</v>
      </c>
      <c r="B13" s="15"/>
      <c r="C13" s="16"/>
      <c r="D13" s="17">
        <f t="shared" ref="D13" si="1">SUM(D14:D15)</f>
        <v>319280000</v>
      </c>
      <c r="E13"/>
      <c r="F13" s="6"/>
    </row>
    <row r="14" spans="1:6" ht="54.75" customHeight="1" x14ac:dyDescent="0.25">
      <c r="A14" s="25" t="s">
        <v>10</v>
      </c>
      <c r="B14" s="10">
        <v>3991</v>
      </c>
      <c r="C14" s="10">
        <v>46666.666749999997</v>
      </c>
      <c r="D14" s="12">
        <v>212853333</v>
      </c>
      <c r="F14" s="6"/>
    </row>
    <row r="15" spans="1:6" ht="43.5" x14ac:dyDescent="0.25">
      <c r="A15" s="25" t="s">
        <v>11</v>
      </c>
      <c r="B15" s="10">
        <v>3991</v>
      </c>
      <c r="C15" s="10">
        <f>70000/12*4</f>
        <v>23333.333333333332</v>
      </c>
      <c r="D15" s="12">
        <v>106426667</v>
      </c>
      <c r="F15" s="6"/>
    </row>
    <row r="16" spans="1:6" s="2" customFormat="1" x14ac:dyDescent="0.25">
      <c r="A16" s="13" t="s">
        <v>58</v>
      </c>
      <c r="B16" s="15"/>
      <c r="C16" s="16"/>
      <c r="D16" s="17">
        <f t="shared" ref="D16" si="2">D17</f>
        <v>11928000</v>
      </c>
      <c r="E16"/>
      <c r="F16" s="6"/>
    </row>
    <row r="17" spans="1:6" ht="29.25" x14ac:dyDescent="0.25">
      <c r="A17" s="25" t="s">
        <v>45</v>
      </c>
      <c r="B17" s="10"/>
      <c r="C17" s="10"/>
      <c r="D17" s="12">
        <v>11928000</v>
      </c>
      <c r="F17" s="6"/>
    </row>
    <row r="18" spans="1:6" s="2" customFormat="1" ht="49.5" customHeight="1" x14ac:dyDescent="0.25">
      <c r="A18" s="23" t="s">
        <v>59</v>
      </c>
      <c r="B18" s="24"/>
      <c r="C18" s="16"/>
      <c r="D18" s="17">
        <f t="shared" ref="D18" si="3">SUM(D19:D25)</f>
        <v>47537100</v>
      </c>
      <c r="E18"/>
      <c r="F18" s="6"/>
    </row>
    <row r="19" spans="1:6" ht="29.25" x14ac:dyDescent="0.25">
      <c r="A19" s="25" t="s">
        <v>12</v>
      </c>
      <c r="B19" s="10">
        <v>45</v>
      </c>
      <c r="C19" s="10">
        <v>384000</v>
      </c>
      <c r="D19" s="12">
        <v>17280000</v>
      </c>
      <c r="F19" s="6"/>
    </row>
    <row r="20" spans="1:6" s="5" customFormat="1" ht="43.5" x14ac:dyDescent="0.25">
      <c r="A20" s="25" t="s">
        <v>55</v>
      </c>
      <c r="B20" s="10">
        <v>17</v>
      </c>
      <c r="C20" s="10">
        <v>352000</v>
      </c>
      <c r="D20" s="22">
        <v>5984000</v>
      </c>
      <c r="E20"/>
      <c r="F20" s="6"/>
    </row>
    <row r="21" spans="1:6" ht="29.25" x14ac:dyDescent="0.25">
      <c r="A21" s="25" t="s">
        <v>13</v>
      </c>
      <c r="B21" s="10">
        <v>7</v>
      </c>
      <c r="C21" s="10">
        <v>1402910</v>
      </c>
      <c r="D21" s="12">
        <v>9820370</v>
      </c>
      <c r="F21" s="6"/>
    </row>
    <row r="22" spans="1:6" s="5" customFormat="1" ht="43.5" x14ac:dyDescent="0.25">
      <c r="A22" s="25" t="s">
        <v>56</v>
      </c>
      <c r="B22" s="10">
        <v>5</v>
      </c>
      <c r="C22" s="10">
        <v>1286000</v>
      </c>
      <c r="D22" s="12">
        <v>6430000</v>
      </c>
      <c r="E22"/>
      <c r="F22" s="6"/>
    </row>
    <row r="23" spans="1:6" ht="29.25" x14ac:dyDescent="0.25">
      <c r="A23" s="25" t="s">
        <v>14</v>
      </c>
      <c r="B23" s="10">
        <v>5</v>
      </c>
      <c r="C23" s="10">
        <v>421090</v>
      </c>
      <c r="D23" s="12">
        <v>2105450</v>
      </c>
      <c r="F23" s="6"/>
    </row>
    <row r="24" spans="1:6" ht="43.5" x14ac:dyDescent="0.25">
      <c r="A24" s="25" t="s">
        <v>15</v>
      </c>
      <c r="B24" s="10">
        <v>2</v>
      </c>
      <c r="C24" s="10">
        <v>1543640</v>
      </c>
      <c r="D24" s="12">
        <v>3087280</v>
      </c>
      <c r="F24" s="6"/>
    </row>
    <row r="25" spans="1:6" s="5" customFormat="1" ht="43.5" x14ac:dyDescent="0.25">
      <c r="A25" s="25" t="s">
        <v>57</v>
      </c>
      <c r="B25" s="10">
        <v>2</v>
      </c>
      <c r="C25" s="10">
        <v>1415000</v>
      </c>
      <c r="D25" s="12">
        <v>2830000</v>
      </c>
      <c r="E25"/>
      <c r="F25" s="6"/>
    </row>
    <row r="26" spans="1:6" s="2" customFormat="1" ht="79.5" customHeight="1" x14ac:dyDescent="0.25">
      <c r="A26" s="18" t="s">
        <v>16</v>
      </c>
      <c r="B26" s="11"/>
      <c r="C26" s="11"/>
      <c r="D26" s="17">
        <f t="shared" ref="D26" si="4">D4+D13+D16+D18</f>
        <v>2337927000</v>
      </c>
      <c r="E26" t="s">
        <v>49</v>
      </c>
      <c r="F26" s="6"/>
    </row>
    <row r="27" spans="1:6" s="2" customFormat="1" x14ac:dyDescent="0.25">
      <c r="A27" s="13" t="s">
        <v>17</v>
      </c>
      <c r="B27" s="15"/>
      <c r="C27" s="16"/>
      <c r="D27" s="17">
        <f t="shared" ref="D27" si="5">SUM(D28:D31)</f>
        <v>113971800</v>
      </c>
      <c r="E27"/>
      <c r="F27" s="6"/>
    </row>
    <row r="28" spans="1:6" ht="30.75" customHeight="1" x14ac:dyDescent="0.25">
      <c r="A28" s="25" t="s">
        <v>18</v>
      </c>
      <c r="B28" s="10"/>
      <c r="C28" s="10">
        <v>3000000</v>
      </c>
      <c r="D28" s="12">
        <v>31500000</v>
      </c>
      <c r="F28" s="6"/>
    </row>
    <row r="29" spans="1:6" ht="29.25" x14ac:dyDescent="0.25">
      <c r="A29" s="25" t="s">
        <v>19</v>
      </c>
      <c r="B29" s="10"/>
      <c r="C29" s="10">
        <v>3000000</v>
      </c>
      <c r="D29" s="12">
        <v>31500000</v>
      </c>
      <c r="F29" s="6"/>
    </row>
    <row r="30" spans="1:6" ht="29.25" x14ac:dyDescent="0.25">
      <c r="A30" s="25" t="s">
        <v>20</v>
      </c>
      <c r="B30" s="10">
        <v>630</v>
      </c>
      <c r="C30" s="10">
        <v>55360</v>
      </c>
      <c r="D30" s="12">
        <v>34876800</v>
      </c>
      <c r="F30" s="6"/>
    </row>
    <row r="31" spans="1:6" ht="29.25" x14ac:dyDescent="0.25">
      <c r="A31" s="25" t="s">
        <v>21</v>
      </c>
      <c r="B31" s="10">
        <v>111</v>
      </c>
      <c r="C31" s="10">
        <v>145000</v>
      </c>
      <c r="D31" s="12">
        <v>16095000</v>
      </c>
      <c r="F31" s="6"/>
    </row>
    <row r="32" spans="1:6" s="2" customFormat="1" x14ac:dyDescent="0.25">
      <c r="A32" s="13" t="s">
        <v>22</v>
      </c>
      <c r="B32" s="15"/>
      <c r="C32" s="16"/>
      <c r="D32" s="17">
        <f t="shared" ref="D32" si="6">D33</f>
        <v>105185000</v>
      </c>
      <c r="E32"/>
      <c r="F32" s="6"/>
    </row>
    <row r="33" spans="1:6" ht="29.25" x14ac:dyDescent="0.25">
      <c r="A33" s="25" t="s">
        <v>23</v>
      </c>
      <c r="B33" s="10">
        <v>965</v>
      </c>
      <c r="C33" s="10">
        <v>109000</v>
      </c>
      <c r="D33" s="12">
        <v>105185000</v>
      </c>
      <c r="F33" s="6"/>
    </row>
    <row r="34" spans="1:6" s="2" customFormat="1" x14ac:dyDescent="0.25">
      <c r="A34" s="13" t="s">
        <v>24</v>
      </c>
      <c r="B34" s="15"/>
      <c r="C34" s="16"/>
      <c r="D34" s="17">
        <f t="shared" ref="D34" si="7">SUM(D35:D36)</f>
        <v>19200000</v>
      </c>
      <c r="E34"/>
      <c r="F34" s="6"/>
    </row>
    <row r="35" spans="1:6" ht="29.25" x14ac:dyDescent="0.25">
      <c r="A35" s="25" t="s">
        <v>25</v>
      </c>
      <c r="B35" s="10">
        <v>20</v>
      </c>
      <c r="C35" s="10">
        <v>500000</v>
      </c>
      <c r="D35" s="12">
        <v>10000000</v>
      </c>
      <c r="F35" s="6"/>
    </row>
    <row r="36" spans="1:6" ht="59.25" customHeight="1" x14ac:dyDescent="0.25">
      <c r="A36" s="25" t="s">
        <v>26</v>
      </c>
      <c r="B36" s="10">
        <v>46</v>
      </c>
      <c r="C36" s="10">
        <v>200000</v>
      </c>
      <c r="D36" s="12">
        <v>9200000</v>
      </c>
      <c r="F36" s="6"/>
    </row>
    <row r="37" spans="1:6" s="2" customFormat="1" x14ac:dyDescent="0.25">
      <c r="A37" s="13" t="s">
        <v>27</v>
      </c>
      <c r="B37" s="15"/>
      <c r="C37" s="16"/>
      <c r="D37" s="17">
        <f t="shared" ref="D37" si="8">SUM(D38:D39)</f>
        <v>2294000</v>
      </c>
      <c r="E37"/>
      <c r="F37" s="6"/>
    </row>
    <row r="38" spans="1:6" ht="51.75" customHeight="1" x14ac:dyDescent="0.25">
      <c r="A38" s="25" t="s">
        <v>28</v>
      </c>
      <c r="B38" s="10">
        <v>1</v>
      </c>
      <c r="C38" s="10">
        <v>310000</v>
      </c>
      <c r="D38" s="12">
        <v>310000</v>
      </c>
      <c r="F38" s="6"/>
    </row>
    <row r="39" spans="1:6" ht="51.75" customHeight="1" x14ac:dyDescent="0.25">
      <c r="A39" s="25" t="s">
        <v>29</v>
      </c>
      <c r="B39" s="10">
        <v>16</v>
      </c>
      <c r="C39" s="10">
        <v>124000</v>
      </c>
      <c r="D39" s="12">
        <v>1984000</v>
      </c>
      <c r="F39" s="6"/>
    </row>
    <row r="40" spans="1:6" s="2" customFormat="1" x14ac:dyDescent="0.25">
      <c r="A40" s="13" t="s">
        <v>30</v>
      </c>
      <c r="B40" s="15"/>
      <c r="C40" s="16"/>
      <c r="D40" s="17">
        <f t="shared" ref="D40" si="9">SUM(D41:D43)</f>
        <v>333393975</v>
      </c>
      <c r="E40"/>
      <c r="F40" s="6"/>
    </row>
    <row r="41" spans="1:6" ht="54.75" customHeight="1" x14ac:dyDescent="0.25">
      <c r="A41" s="25" t="s">
        <v>31</v>
      </c>
      <c r="B41" s="10">
        <v>662</v>
      </c>
      <c r="C41" s="10">
        <v>494100</v>
      </c>
      <c r="D41" s="12">
        <v>327094200</v>
      </c>
      <c r="F41" s="6"/>
    </row>
    <row r="42" spans="1:6" ht="57.75" x14ac:dyDescent="0.25">
      <c r="A42" s="25" t="s">
        <v>32</v>
      </c>
      <c r="B42" s="10">
        <v>5</v>
      </c>
      <c r="C42" s="10">
        <v>518805</v>
      </c>
      <c r="D42" s="12">
        <v>2594025</v>
      </c>
      <c r="F42" s="6"/>
    </row>
    <row r="43" spans="1:6" ht="43.5" x14ac:dyDescent="0.25">
      <c r="A43" s="25" t="s">
        <v>33</v>
      </c>
      <c r="B43" s="10">
        <v>5</v>
      </c>
      <c r="C43" s="10">
        <v>741150</v>
      </c>
      <c r="D43" s="12">
        <v>3705750</v>
      </c>
      <c r="F43" s="6"/>
    </row>
    <row r="44" spans="1:6" s="2" customFormat="1" ht="75" x14ac:dyDescent="0.25">
      <c r="A44" s="14" t="s">
        <v>64</v>
      </c>
      <c r="B44" s="15"/>
      <c r="C44" s="16"/>
      <c r="D44" s="17">
        <f t="shared" ref="D44" si="10">D45+D46</f>
        <v>140602440</v>
      </c>
      <c r="E44"/>
      <c r="F44" s="6"/>
    </row>
    <row r="45" spans="1:6" ht="29.25" x14ac:dyDescent="0.25">
      <c r="A45" s="25" t="s">
        <v>34</v>
      </c>
      <c r="B45" s="10">
        <v>36</v>
      </c>
      <c r="C45" s="10">
        <v>2606040</v>
      </c>
      <c r="D45" s="12">
        <v>93817440</v>
      </c>
      <c r="F45" s="6"/>
    </row>
    <row r="46" spans="1:6" ht="15" x14ac:dyDescent="0.25">
      <c r="A46" s="25" t="s">
        <v>46</v>
      </c>
      <c r="B46" s="10"/>
      <c r="C46" s="10"/>
      <c r="D46" s="12">
        <v>46785000</v>
      </c>
      <c r="F46" s="6"/>
    </row>
    <row r="47" spans="1:6" s="2" customFormat="1" x14ac:dyDescent="0.25">
      <c r="A47" s="13" t="s">
        <v>35</v>
      </c>
      <c r="B47" s="15"/>
      <c r="C47" s="16"/>
      <c r="D47" s="17">
        <f>SUM(D48:D51)</f>
        <v>630154087</v>
      </c>
      <c r="E47"/>
      <c r="F47" s="6"/>
    </row>
    <row r="48" spans="1:6" ht="29.25" x14ac:dyDescent="0.25">
      <c r="A48" s="25" t="s">
        <v>36</v>
      </c>
      <c r="B48" s="10">
        <v>151.4</v>
      </c>
      <c r="C48" s="10">
        <v>1632000</v>
      </c>
      <c r="D48" s="12">
        <v>247084800</v>
      </c>
      <c r="F48" s="6"/>
    </row>
    <row r="49" spans="1:6" ht="29.25" x14ac:dyDescent="0.25">
      <c r="A49" s="25" t="s">
        <v>47</v>
      </c>
      <c r="B49" s="10"/>
      <c r="C49" s="10"/>
      <c r="D49" s="12">
        <v>332731867</v>
      </c>
      <c r="F49" s="6"/>
    </row>
    <row r="50" spans="1:6" ht="29.25" x14ac:dyDescent="0.25">
      <c r="A50" s="25" t="s">
        <v>61</v>
      </c>
      <c r="B50" s="10"/>
      <c r="C50" s="10"/>
      <c r="D50" s="12">
        <v>548340</v>
      </c>
      <c r="F50" s="6"/>
    </row>
    <row r="51" spans="1:6" s="1" customFormat="1" ht="43.5" x14ac:dyDescent="0.25">
      <c r="A51" s="25" t="s">
        <v>62</v>
      </c>
      <c r="B51" s="10">
        <v>33</v>
      </c>
      <c r="C51" s="10">
        <v>1508760</v>
      </c>
      <c r="D51" s="22">
        <v>49789080</v>
      </c>
      <c r="E51"/>
      <c r="F51" s="6"/>
    </row>
    <row r="52" spans="1:6" s="2" customFormat="1" ht="79.5" customHeight="1" x14ac:dyDescent="0.25">
      <c r="A52" s="18" t="s">
        <v>37</v>
      </c>
      <c r="B52" s="11"/>
      <c r="C52" s="11"/>
      <c r="D52" s="17">
        <f t="shared" ref="D52" si="11">D27+D32+D34+D37+D40+D44+D47</f>
        <v>1344801302</v>
      </c>
      <c r="E52" t="s">
        <v>50</v>
      </c>
      <c r="F52" s="6"/>
    </row>
    <row r="53" spans="1:6" ht="43.5" x14ac:dyDescent="0.25">
      <c r="A53" s="25" t="s">
        <v>43</v>
      </c>
      <c r="B53" s="10">
        <v>125598</v>
      </c>
      <c r="C53" s="10">
        <v>400</v>
      </c>
      <c r="D53" s="12">
        <v>50239200</v>
      </c>
      <c r="F53" s="6"/>
    </row>
    <row r="54" spans="1:6" ht="43.5" x14ac:dyDescent="0.25">
      <c r="A54" s="25" t="s">
        <v>44</v>
      </c>
      <c r="B54" s="10"/>
      <c r="C54" s="10"/>
      <c r="D54" s="12">
        <v>60000000</v>
      </c>
      <c r="F54" s="6"/>
    </row>
    <row r="55" spans="1:6" s="2" customFormat="1" ht="30" customHeight="1" x14ac:dyDescent="0.25">
      <c r="A55" s="18" t="s">
        <v>48</v>
      </c>
      <c r="B55" s="11"/>
      <c r="C55" s="11"/>
      <c r="D55" s="17">
        <f t="shared" ref="D55" si="12">D53+D54</f>
        <v>110239200</v>
      </c>
      <c r="E55" t="s">
        <v>51</v>
      </c>
      <c r="F55" s="6"/>
    </row>
    <row r="56" spans="1:6" s="3" customFormat="1" ht="18.75" customHeight="1" x14ac:dyDescent="0.25">
      <c r="A56" s="13" t="s">
        <v>38</v>
      </c>
      <c r="B56" s="11"/>
      <c r="C56" s="11"/>
      <c r="D56" s="12"/>
      <c r="E56"/>
      <c r="F56" s="6"/>
    </row>
    <row r="57" spans="1:6" s="3" customFormat="1" ht="18.75" customHeight="1" x14ac:dyDescent="0.25">
      <c r="A57" s="13" t="s">
        <v>39</v>
      </c>
      <c r="B57" s="11"/>
      <c r="C57" s="11"/>
      <c r="D57" s="12"/>
      <c r="E57"/>
      <c r="F57" s="6"/>
    </row>
    <row r="58" spans="1:6" ht="29.25" x14ac:dyDescent="0.25">
      <c r="A58" s="25" t="s">
        <v>40</v>
      </c>
      <c r="B58" s="19">
        <v>12</v>
      </c>
      <c r="C58" s="19">
        <v>3000000</v>
      </c>
      <c r="D58" s="12">
        <v>3000000</v>
      </c>
      <c r="F58" s="6"/>
    </row>
    <row r="59" spans="1:6" ht="48" customHeight="1" x14ac:dyDescent="0.25">
      <c r="A59" s="25" t="s">
        <v>41</v>
      </c>
      <c r="B59" s="10">
        <v>3488</v>
      </c>
      <c r="C59" s="10">
        <v>1800</v>
      </c>
      <c r="D59" s="12">
        <v>6278400</v>
      </c>
      <c r="F59" s="6"/>
    </row>
    <row r="60" spans="1:6" s="2" customFormat="1" ht="69" customHeight="1" x14ac:dyDescent="0.25">
      <c r="A60" s="18" t="s">
        <v>42</v>
      </c>
      <c r="B60" s="11"/>
      <c r="C60" s="11"/>
      <c r="D60" s="17">
        <f t="shared" ref="D60" si="13">SUM(D58:D59)</f>
        <v>9278400</v>
      </c>
      <c r="E60" t="s">
        <v>50</v>
      </c>
      <c r="F60" s="6"/>
    </row>
    <row r="61" spans="1:6" ht="15" x14ac:dyDescent="0.25">
      <c r="A61" s="20"/>
      <c r="B61" s="10"/>
      <c r="C61" s="10"/>
      <c r="D61" s="12"/>
      <c r="F61" s="6"/>
    </row>
    <row r="62" spans="1:6" ht="15" x14ac:dyDescent="0.25">
      <c r="A62" s="20"/>
      <c r="B62" s="10"/>
      <c r="C62" s="10"/>
      <c r="D62" s="12"/>
      <c r="F62" s="6"/>
    </row>
    <row r="63" spans="1:6" ht="15" x14ac:dyDescent="0.25">
      <c r="A63" s="26" t="s">
        <v>67</v>
      </c>
      <c r="B63" s="10"/>
      <c r="C63" s="10"/>
      <c r="D63" s="17">
        <f>D26+D52+D55+D60+D3</f>
        <v>3808731538</v>
      </c>
      <c r="F63" s="6"/>
    </row>
    <row r="64" spans="1:6" s="4" customFormat="1" ht="45" x14ac:dyDescent="0.25">
      <c r="A64" s="18" t="s">
        <v>53</v>
      </c>
      <c r="B64" s="21"/>
      <c r="C64" s="21"/>
      <c r="D64" s="17">
        <v>150000000</v>
      </c>
      <c r="E64" t="s">
        <v>52</v>
      </c>
      <c r="F64" s="6"/>
    </row>
    <row r="65" spans="1:6" ht="58.5" thickBot="1" x14ac:dyDescent="0.3">
      <c r="A65" s="38" t="s">
        <v>54</v>
      </c>
      <c r="B65" s="39"/>
      <c r="C65" s="39"/>
      <c r="D65" s="40">
        <v>1595000000</v>
      </c>
      <c r="E65" t="s">
        <v>52</v>
      </c>
      <c r="F65" s="6"/>
    </row>
    <row r="66" spans="1:6" thickBot="1" x14ac:dyDescent="0.3">
      <c r="A66" s="41" t="s">
        <v>67</v>
      </c>
      <c r="B66" s="42"/>
      <c r="C66" s="42"/>
      <c r="D66" s="43">
        <f t="shared" ref="D66" si="14">D63+D64+D65</f>
        <v>5553731538</v>
      </c>
      <c r="F66" s="6"/>
    </row>
    <row r="67" spans="1:6" ht="15" x14ac:dyDescent="0.25">
      <c r="A67" s="44" t="s">
        <v>63</v>
      </c>
      <c r="B67" s="44"/>
      <c r="C67" s="44"/>
      <c r="D67" s="45"/>
      <c r="F67" s="6"/>
    </row>
    <row r="68" spans="1:6" x14ac:dyDescent="0.25">
      <c r="F68" s="6"/>
    </row>
    <row r="69" spans="1:6" x14ac:dyDescent="0.25">
      <c r="F69" s="6"/>
    </row>
  </sheetData>
  <mergeCells count="2">
    <mergeCell ref="A1:D1"/>
    <mergeCell ref="A18:B18"/>
  </mergeCells>
  <pageMargins left="0.7" right="0.7" top="0.75" bottom="0.75" header="0.3" footer="0.3"/>
  <pageSetup paperSize="8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Fábián Nóra</dc:creator>
  <cp:lastModifiedBy>Báll Sándor</cp:lastModifiedBy>
  <cp:lastPrinted>2016-01-21T12:54:21Z</cp:lastPrinted>
  <dcterms:created xsi:type="dcterms:W3CDTF">2015-11-10T07:27:42Z</dcterms:created>
  <dcterms:modified xsi:type="dcterms:W3CDTF">2016-01-21T14:19:17Z</dcterms:modified>
</cp:coreProperties>
</file>